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2446CDF3-49A2-413F-84A5-E09A2AFCEE24}" xr6:coauthVersionLast="45" xr6:coauthVersionMax="45" xr10:uidLastSave="{00000000-0000-0000-0000-000000000000}"/>
  <bookViews>
    <workbookView xWindow="-110" yWindow="-110" windowWidth="19420" windowHeight="1042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0" i="4"/>
  <c r="H44" i="4"/>
  <c r="H42" i="4"/>
  <c r="E54" i="4"/>
  <c r="H54" i="4" s="1"/>
  <c r="E52" i="4"/>
  <c r="H52" i="4" s="1"/>
  <c r="E50" i="4"/>
  <c r="E48" i="4"/>
  <c r="H48" i="4" s="1"/>
  <c r="E46" i="4"/>
  <c r="H46" i="4" s="1"/>
  <c r="E44" i="4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56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1" i="6"/>
  <c r="H70" i="6"/>
  <c r="H62" i="6"/>
  <c r="H39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E69" i="6"/>
  <c r="H69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53" i="6" l="1"/>
  <c r="H53" i="6" s="1"/>
  <c r="E65" i="6"/>
  <c r="H65" i="6" s="1"/>
  <c r="C42" i="5"/>
  <c r="E16" i="8"/>
  <c r="E43" i="6"/>
  <c r="H43" i="6" s="1"/>
  <c r="E33" i="6"/>
  <c r="H33" i="6" s="1"/>
  <c r="E23" i="6"/>
  <c r="H23" i="6" s="1"/>
  <c r="E13" i="6"/>
  <c r="H13" i="6" s="1"/>
  <c r="F77" i="6"/>
  <c r="H25" i="5"/>
  <c r="H16" i="5"/>
  <c r="E36" i="5"/>
  <c r="C77" i="6"/>
  <c r="H6" i="8"/>
  <c r="H16" i="8" s="1"/>
  <c r="E6" i="5"/>
  <c r="H13" i="5"/>
  <c r="H6" i="5" s="1"/>
  <c r="G77" i="6"/>
  <c r="H38" i="5"/>
  <c r="H36" i="5" s="1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<sst xmlns="http://schemas.openxmlformats.org/spreadsheetml/2006/main" count="207" uniqueCount="146">
  <si>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</si>
  <si>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</si>
  <si>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</si>
  <si>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</si>
  <si>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</si>
  <si>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</si>
  <si>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</si>
  <si>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</si>
  <si>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</si>
  <si>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</si>
  <si>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</si>
  <si>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</si>
  <si>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</si>
  <si>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</si>
  <si>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</si>
  <si>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</si>
  <si>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</si>
  <si>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</si>
  <si>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</si>
  <si>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</si>
  <si>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</si>
  <si>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</si>
  <si>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</si>
  <si>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</si>
  <si>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</si>
  <si>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</si>
  <si>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</si>
  <si>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</si>
  <si>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</si>
  <si>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</si>
  <si>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</si>
  <si>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</si>
  <si>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</si>
  <si>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</si>
  <si>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</si>
  <si>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</si>
  <si>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</si>
  <si>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</si>
  <si>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</si>
  <si>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</si>
  <si>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</si>
  <si>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</si>
  <si>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</si>
  <si>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</si>
  <si>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</si>
  <si>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</si>
  <si>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</si>
  <si>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</si>
  <si>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</si>
  <si>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</si>
  <si>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</si>
  <si>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</si>
  <si>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</si>
  <si>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</si>
  <si>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</si>
  <si>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</si>
  <si>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</si>
  <si>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</si>
  <si>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</si>
  <si>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</si>
  <si>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</si>
  <si>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</si>
  <si>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</si>
  <si>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</si>
  <si>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</si>
  <si>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</si>
  <si>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</si>
  <si>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</si>
  <si>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</si>
  <si>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</si>
  <si>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</si>
  <si>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</si>
  <si>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</si>
  <si>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</si>
  <si>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</si>
  <si>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</si>
  <si>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</si>
  <si>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</si>
  <si>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</si>
  <si>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</si>
  <si>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</si>
  <si>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</si>
  <si>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</si>
  <si>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</si>
  <si>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</si>
  <si>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</si>
  <si>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</si>
  <si>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</si>
  <si>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</si>
  <si>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</si>
  <si>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</si>
  <si>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</si>
  <si>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</si>
  <si>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</si>
  <si>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</si>
  <si>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</si>
  <si>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</si>
  <si>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</si>
  <si>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</si>
  <si>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</si>
  <si>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</si>
  <si>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</si>
  <si>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</si>
  <si>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</si>
  <si>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</si>
  <si>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</si>
  <si>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</si>
  <si>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</si>
  <si>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</si>
  <si>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</si>
  <si>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</si>
  <si>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</si>
  <si>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</si>
  <si>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</si>
  <si>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</si>
  <si>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</si>
  <si>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</si>
  <si>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</si>
  <si>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</si>
  <si>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</si>
  <si>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</si>
  <si>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</si>
  <si>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</si>
  <si>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</si>
  <si>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</si>
  <si>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</si>
  <si>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</si>
  <si>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</si>
  <si>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JUNIO DEL 2019</t>
  </si>
  <si>
    <t>JUNTA DE AGUA POTABLE Y ALCANTARILLADO DE COMONFORT, GTO.
ESTADO ANALÍTICO DEL EJERCICIO DEL PRESUPUESTO DE EGRESOS
Clasificación Económica (por Tipo de Gasto)
Del 1 de Enero al AL 30 DE JUNIO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</si>
  <si>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</si>
  <si>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</si>
  <si>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</si>
  <si>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</si>
  <si>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</si>
  <si>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</si>
  <si>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</si>
  <si>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</si>
  <si>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</si>
  <si>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</si>
  <si>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</si>
  <si>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JUNIO DEL 2019</t>
  </si>
  <si>
    <t>Gobierno (Federal/Estatal/Municipal) de JUNTA DE AGUA POTABLE Y ALCANTARILLADO DE COMONFORT, GTO.
Estado Analítico del Ejercicio del Presupuesto de Egresos
Clasificación Administrativa
Del 1 de Enero al AL 30 DE JUNIO DEL 2019</t>
  </si>
  <si>
    <t>Sector Paraestatal del Gobierno (Federal/Estatal/Municipal) de JUNTA DE AGUA POTABLE Y ALCANTARILLADO DE COMONFORT, GTO.
Estado Analítico del Ejercicio del Presupuesto de Egresos
Clasificación Administrativa
Del 1 de Enero al AL 30 DE JUNIO DEL 2019</t>
  </si>
  <si>
    <t>JUNTA DE AGUA POTABLE Y ALCANTARILLADO DE COMONFORT,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</si>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</sst>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12" xfId="8" applyFont="1" applyBorder="1" applyAlignment="1">
      <alignment horizontal="left" vertical="center" wrapText="1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5</xdr:col>
      <xdr:colOff>619124</xdr:colOff>
      <xdr:row>89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94435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6</xdr:col>
      <xdr:colOff>523874</xdr:colOff>
      <xdr:row>30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1472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5</xdr:col>
      <xdr:colOff>819149</xdr:colOff>
      <xdr:row>69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88707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5</xdr:col>
      <xdr:colOff>533399</xdr:colOff>
      <xdr:row>54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08660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opLeftCell="A40" workbookViewId="0">
      <selection activeCell="B79" sqref="B79:D79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4422942.4399999995</v>
      </c>
      <c r="G5" s="14">
        <f>SUM(G6:G12)</f>
        <v>4422942.4399999995</v>
      </c>
      <c r="H5" s="14">
        <f>E5-F5</f>
        <v>4624912.3499999996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1272596.3799999999</v>
      </c>
      <c r="G6" s="15">
        <v>1272596.3799999999</v>
      </c>
      <c r="H6" s="15">
        <f t="shared" ref="H6:H69" si="1">E6-F6</f>
        <v>1947188.8600000003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1928393.67</v>
      </c>
      <c r="G7" s="15">
        <v>1928393.67</v>
      </c>
      <c r="H7" s="15">
        <f t="shared" si="1"/>
        <v>1213593.6000000001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344158.5</v>
      </c>
      <c r="G8" s="15">
        <v>344158.5</v>
      </c>
      <c r="H8" s="15">
        <f t="shared" si="1"/>
        <v>518277.87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877793.89</v>
      </c>
      <c r="G10" s="15">
        <v>877793.89</v>
      </c>
      <c r="H10" s="15">
        <f t="shared" si="1"/>
        <v>945852.0199999999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-150000</v>
      </c>
      <c r="E13" s="15">
        <f t="shared" si="0"/>
        <v>2401500</v>
      </c>
      <c r="F13" s="15">
        <f>SUM(F14:F22)</f>
        <v>1441176.8</v>
      </c>
      <c r="G13" s="15">
        <f>SUM(G14:G22)</f>
        <v>1282631.75</v>
      </c>
      <c r="H13" s="15">
        <f t="shared" si="1"/>
        <v>960323.2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91467.79</v>
      </c>
      <c r="G14" s="15">
        <v>90347.92</v>
      </c>
      <c r="H14" s="15">
        <f t="shared" si="1"/>
        <v>92032.21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14486.85</v>
      </c>
      <c r="G15" s="15">
        <v>14486.85</v>
      </c>
      <c r="H15" s="15">
        <f t="shared" si="1"/>
        <v>10513.15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39629.910000000003</v>
      </c>
      <c r="G16" s="15">
        <v>39629.910000000003</v>
      </c>
      <c r="H16" s="15">
        <f t="shared" si="1"/>
        <v>10370.089999999997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624368.43000000005</v>
      </c>
      <c r="G17" s="15">
        <v>466943.25</v>
      </c>
      <c r="H17" s="15">
        <f t="shared" si="1"/>
        <v>211631.56999999995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35420</v>
      </c>
      <c r="G18" s="15">
        <v>35420</v>
      </c>
      <c r="H18" s="15">
        <f t="shared" si="1"/>
        <v>63080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374263.54</v>
      </c>
      <c r="G19" s="15">
        <v>374263.54</v>
      </c>
      <c r="H19" s="15">
        <f t="shared" si="1"/>
        <v>325736.46000000002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22240</v>
      </c>
      <c r="G20" s="15">
        <v>22240</v>
      </c>
      <c r="H20" s="15">
        <f t="shared" si="1"/>
        <v>67760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-150000</v>
      </c>
      <c r="E22" s="15">
        <f t="shared" si="0"/>
        <v>418500</v>
      </c>
      <c r="F22" s="15">
        <v>239300.28</v>
      </c>
      <c r="G22" s="15">
        <v>239300.28</v>
      </c>
      <c r="H22" s="15">
        <f t="shared" si="1"/>
        <v>179199.72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402773.11</v>
      </c>
      <c r="E23" s="15">
        <f t="shared" si="0"/>
        <v>10228655.209999999</v>
      </c>
      <c r="F23" s="15">
        <f>SUM(F24:F32)</f>
        <v>7170830.1199999992</v>
      </c>
      <c r="G23" s="15">
        <f>SUM(G24:G32)</f>
        <v>6057348.8999999994</v>
      </c>
      <c r="H23" s="15">
        <f t="shared" si="1"/>
        <v>3057825.09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5689002.6399999997</v>
      </c>
      <c r="G24" s="15">
        <v>5689002.6399999997</v>
      </c>
      <c r="H24" s="15">
        <f t="shared" si="1"/>
        <v>1435997.3600000003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64989.64</v>
      </c>
      <c r="G25" s="15">
        <v>64989.64</v>
      </c>
      <c r="H25" s="15">
        <f t="shared" si="1"/>
        <v>90010.36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-32000</v>
      </c>
      <c r="E26" s="15">
        <f t="shared" si="0"/>
        <v>143000</v>
      </c>
      <c r="F26" s="15">
        <v>76594.41</v>
      </c>
      <c r="G26" s="15">
        <v>71394.41</v>
      </c>
      <c r="H26" s="15">
        <f t="shared" si="1"/>
        <v>66405.59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119643.57</v>
      </c>
      <c r="G27" s="15">
        <v>19643.57</v>
      </c>
      <c r="H27" s="15">
        <f t="shared" si="1"/>
        <v>317356.43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-127500</v>
      </c>
      <c r="E28" s="15">
        <f t="shared" si="0"/>
        <v>558500</v>
      </c>
      <c r="F28" s="15">
        <v>186850.79</v>
      </c>
      <c r="G28" s="15">
        <v>186850.79</v>
      </c>
      <c r="H28" s="15">
        <f t="shared" si="1"/>
        <v>371649.20999999996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18000.88</v>
      </c>
      <c r="G29" s="15">
        <v>18000.88</v>
      </c>
      <c r="H29" s="15">
        <f t="shared" si="1"/>
        <v>40699.119999999995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530273.11</v>
      </c>
      <c r="E32" s="15">
        <f t="shared" si="0"/>
        <v>1740455.21</v>
      </c>
      <c r="F32" s="15">
        <v>1015704.19</v>
      </c>
      <c r="G32" s="15">
        <v>7422.97</v>
      </c>
      <c r="H32" s="15">
        <f t="shared" si="1"/>
        <v>724751.02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41777.089999999997</v>
      </c>
      <c r="G33" s="15">
        <f>SUM(G34:G42)</f>
        <v>41777.089999999997</v>
      </c>
      <c r="H33" s="15">
        <f t="shared" si="1"/>
        <v>17194.910000000003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41777.089999999997</v>
      </c>
      <c r="G38" s="15">
        <v>41777.089999999997</v>
      </c>
      <c r="H38" s="15">
        <f t="shared" si="1"/>
        <v>17194.910000000003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-802273.11</v>
      </c>
      <c r="E43" s="15">
        <f t="shared" si="0"/>
        <v>75000</v>
      </c>
      <c r="F43" s="15">
        <f>SUM(F44:F52)</f>
        <v>0</v>
      </c>
      <c r="G43" s="15">
        <f>SUM(G44:G52)</f>
        <v>0</v>
      </c>
      <c r="H43" s="15">
        <f t="shared" si="1"/>
        <v>75000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0</v>
      </c>
      <c r="G53" s="15">
        <f>SUM(G54:G56)</f>
        <v>0</v>
      </c>
      <c r="H53" s="15">
        <f t="shared" si="1"/>
        <v>620615.74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0</v>
      </c>
      <c r="G54" s="15">
        <v>0</v>
      </c>
      <c r="H54" s="15">
        <f t="shared" si="1"/>
        <v>620615.74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13076726.449999999</v>
      </c>
      <c r="G77" s="17">
        <f t="shared" si="4"/>
        <v>11804700.18</v>
      </c>
      <c r="H77" s="17">
        <f t="shared" si="4"/>
        <v>9355871.290000001</v>
      </c>
    </row>
    <row r="79" spans="1:8" x14ac:dyDescent="0.2">
      <c r="B79" s="63" t="s">
        <v>145</v>
      </c>
      <c r="C79" s="64"/>
      <c r="D79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D7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Normal="100" workbookViewId="0">
      <selection activeCell="B18" sqref="B18:D18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572773.11</v>
      </c>
      <c r="E6" s="50">
        <f>C6+D6</f>
        <v>21678010</v>
      </c>
      <c r="F6" s="50">
        <v>13034949.359999999</v>
      </c>
      <c r="G6" s="50">
        <v>11762923.09</v>
      </c>
      <c r="H6" s="50">
        <f>E6-F6</f>
        <v>8643060.6400000006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-572773.11</v>
      </c>
      <c r="E8" s="50">
        <f>C8+D8</f>
        <v>695615.74000000011</v>
      </c>
      <c r="F8" s="50">
        <v>0</v>
      </c>
      <c r="G8" s="50">
        <v>0</v>
      </c>
      <c r="H8" s="50">
        <f>E8-F8</f>
        <v>695615.74000000011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41777.089999999997</v>
      </c>
      <c r="G12" s="50">
        <v>41777.089999999997</v>
      </c>
      <c r="H12" s="50">
        <f>E12-F12</f>
        <v>17194.910000000003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22432597.739999998</v>
      </c>
      <c r="F16" s="17">
        <f t="shared" ref="F16:H16" si="0">SUM(F6+F8+F10+F12+F14)</f>
        <v>13076726.449999999</v>
      </c>
      <c r="G16" s="17">
        <f t="shared" si="0"/>
        <v>11804700.18</v>
      </c>
      <c r="H16" s="17">
        <f t="shared" si="0"/>
        <v>9355871.290000001</v>
      </c>
    </row>
    <row r="18" spans="2:4" ht="18.75" customHeight="1" x14ac:dyDescent="0.2">
      <c r="B18" s="63" t="s">
        <v>145</v>
      </c>
      <c r="C18" s="64"/>
      <c r="D18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1084650.21</v>
      </c>
      <c r="G7" s="15">
        <v>1084650.21</v>
      </c>
      <c r="H7" s="15">
        <f>E7-F7</f>
        <v>1090451.17</v>
      </c>
    </row>
    <row r="8" spans="1:8" x14ac:dyDescent="0.2">
      <c r="A8" s="4" t="s">
        <v>131</v>
      </c>
      <c r="B8" s="22"/>
      <c r="C8" s="15">
        <v>2518599.42</v>
      </c>
      <c r="D8" s="15">
        <v>590273.11</v>
      </c>
      <c r="E8" s="15">
        <f t="shared" ref="E8:E13" si="0">C8+D8</f>
        <v>3108872.53</v>
      </c>
      <c r="F8" s="15">
        <v>1678134.76</v>
      </c>
      <c r="G8" s="15">
        <v>564653.54</v>
      </c>
      <c r="H8" s="15">
        <f t="shared" ref="H8:H13" si="1">E8-F8</f>
        <v>1430737.7699999998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60539.61</v>
      </c>
      <c r="G9" s="15">
        <v>60539.61</v>
      </c>
      <c r="H9" s="15">
        <f t="shared" si="1"/>
        <v>76604.460000000006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59915.66</v>
      </c>
      <c r="G10" s="15">
        <v>59915.66</v>
      </c>
      <c r="H10" s="15">
        <f t="shared" si="1"/>
        <v>75228.41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171353.05</v>
      </c>
      <c r="G11" s="15">
        <v>171353.05</v>
      </c>
      <c r="H11" s="15">
        <f t="shared" si="1"/>
        <v>272767.72000000003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90225.45</v>
      </c>
      <c r="G12" s="15">
        <v>89105.58</v>
      </c>
      <c r="H12" s="15">
        <f t="shared" si="1"/>
        <v>127252.53000000001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955121.63</v>
      </c>
      <c r="G13" s="15">
        <v>955121.63</v>
      </c>
      <c r="H13" s="15">
        <f t="shared" si="1"/>
        <v>577667.85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348878.95</v>
      </c>
      <c r="G14" s="15">
        <v>348878.95</v>
      </c>
      <c r="H14" s="15">
        <f t="shared" ref="H14" si="3">E14-F14</f>
        <v>433353.06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76654.84</v>
      </c>
      <c r="G15" s="15">
        <v>76654.84</v>
      </c>
      <c r="H15" s="15">
        <f t="shared" ref="H15" si="5">E15-F15</f>
        <v>209313.87000000002</v>
      </c>
    </row>
    <row r="16" spans="1:8" x14ac:dyDescent="0.2">
      <c r="A16" s="4" t="s">
        <v>139</v>
      </c>
      <c r="B16" s="22"/>
      <c r="C16" s="15">
        <v>10302865.98</v>
      </c>
      <c r="D16" s="15">
        <v>-702273.11</v>
      </c>
      <c r="E16" s="15">
        <f t="shared" ref="E16" si="6">C16+D16</f>
        <v>9600592.870000001</v>
      </c>
      <c r="F16" s="15">
        <v>6725429.7400000002</v>
      </c>
      <c r="G16" s="15">
        <v>6725429.7400000002</v>
      </c>
      <c r="H16" s="15">
        <f t="shared" ref="H16" si="7">E16-F16</f>
        <v>2875163.1300000008</v>
      </c>
    </row>
    <row r="17" spans="1:8" x14ac:dyDescent="0.2">
      <c r="A17" s="4" t="s">
        <v>140</v>
      </c>
      <c r="B17" s="22"/>
      <c r="C17" s="15">
        <v>3741153.87</v>
      </c>
      <c r="D17" s="15">
        <v>272000</v>
      </c>
      <c r="E17" s="15">
        <f t="shared" ref="E17" si="8">C17+D17</f>
        <v>4013153.87</v>
      </c>
      <c r="F17" s="15">
        <v>1825822.55</v>
      </c>
      <c r="G17" s="15">
        <v>1668397.37</v>
      </c>
      <c r="H17" s="15">
        <f t="shared" ref="H17" si="9">E17-F17</f>
        <v>2187331.3200000003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22432597.740000006</v>
      </c>
      <c r="F20" s="23">
        <f t="shared" si="10"/>
        <v>13076726.449999999</v>
      </c>
      <c r="G20" s="23">
        <f t="shared" si="10"/>
        <v>11804700.18</v>
      </c>
      <c r="H20" s="23">
        <f t="shared" si="10"/>
        <v>9355871.290000001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4"/>
      <c r="D57" s="64"/>
    </row>
  </sheetData>
  <sheetProtection formatCells="0" formatColumns="0" formatRows="0" insertRows="0" deleteRows="0" autoFilter="0"/>
  <mergeCells count="13">
    <mergeCell ref="B57:D57"/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13076726.449999999</v>
      </c>
      <c r="G16" s="15">
        <f t="shared" si="3"/>
        <v>11804700.18</v>
      </c>
      <c r="H16" s="15">
        <f t="shared" si="3"/>
        <v>9355871.2899999991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12651192.66</v>
      </c>
      <c r="G17" s="15">
        <v>11379166.390000001</v>
      </c>
      <c r="H17" s="15">
        <f t="shared" ref="H17:H23" si="4">E17-F17</f>
        <v>8713204.3599999994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425533.79</v>
      </c>
      <c r="G18" s="15">
        <v>425533.79</v>
      </c>
      <c r="H18" s="15">
        <f t="shared" si="4"/>
        <v>642666.92999999993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13076726.449999999</v>
      </c>
      <c r="G42" s="23">
        <f t="shared" si="12"/>
        <v>11804700.18</v>
      </c>
      <c r="H42" s="23">
        <f t="shared" si="12"/>
        <v>9355871.2899999991</v>
      </c>
    </row>
    <row r="43" spans="1:8" ht="11.25" customHeight="1" x14ac:dyDescent="0.2">
      <c r="A43" s="37"/>
      <c r="B43" s="37"/>
      <c r="C43" s="37"/>
      <c r="D43" s="37"/>
      <c r="E43" s="37"/>
      <c r="F43" s="37"/>
      <c r="G43" s="37"/>
      <c r="H43" s="37"/>
    </row>
    <row r="44" spans="1:8" ht="11.25" customHeight="1" x14ac:dyDescent="0.2">
      <c r="A44" s="64" t="s">
        <v>145</v>
      </c>
      <c r="B44" s="64"/>
      <c r="C44" s="64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44:C44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2019-07-26T02:13:08Z</cp:lastPrinted>
  <dcterms:created xsi:type="dcterms:W3CDTF">2014-02-10T03:37:14Z</dcterms:created>
  <dcterms:modified xsi:type="dcterms:W3CDTF">2020-01-01T21:25:36Z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